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Göltzer 2023-2029\Vorstandssitzung\Einladungen\2025\April 2025\"/>
    </mc:Choice>
  </mc:AlternateContent>
  <xr:revisionPtr revIDLastSave="0" documentId="8_{1B46F529-F5A5-40C7-A458-55529334AAF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H24" i="1" l="1"/>
  <c r="H19" i="1"/>
  <c r="H10" i="1"/>
  <c r="H21" i="1" s="1"/>
  <c r="J21" i="1" s="1"/>
  <c r="G34" i="1"/>
  <c r="K23" i="1" l="1"/>
  <c r="J23" i="1"/>
  <c r="J24" i="1"/>
  <c r="G35" i="1"/>
</calcChain>
</file>

<file path=xl/sharedStrings.xml><?xml version="1.0" encoding="utf-8"?>
<sst xmlns="http://schemas.openxmlformats.org/spreadsheetml/2006/main" count="99" uniqueCount="95">
  <si>
    <t>Kosten</t>
  </si>
  <si>
    <t>Fördermittel beantragt</t>
  </si>
  <si>
    <t>Projekt</t>
  </si>
  <si>
    <t>Antragsteller</t>
  </si>
  <si>
    <t>Rest zur Verfügung:</t>
  </si>
  <si>
    <t>Punkte Bewertung</t>
  </si>
  <si>
    <t>Regionalbudget 2025 Mittelbindung</t>
  </si>
  <si>
    <t>Elektronische Schießstände Wankendorf</t>
  </si>
  <si>
    <t>001</t>
  </si>
  <si>
    <t>Schützenverein Wankendorf</t>
  </si>
  <si>
    <t>Remise für Reithindernisse</t>
  </si>
  <si>
    <t>002</t>
  </si>
  <si>
    <t>003</t>
  </si>
  <si>
    <t>004</t>
  </si>
  <si>
    <t>Robert Klein</t>
  </si>
  <si>
    <t>Bürgerstiftung Ostholstein</t>
  </si>
  <si>
    <t>Spielplatz Badestelle Belau</t>
  </si>
  <si>
    <t>006</t>
  </si>
  <si>
    <t>Gemeinde Belau</t>
  </si>
  <si>
    <t>Spielplatz Honigsee</t>
  </si>
  <si>
    <t>007</t>
  </si>
  <si>
    <t>Gemeinde Honigsee</t>
  </si>
  <si>
    <t>Regattabegleitboot SRSV Plön</t>
  </si>
  <si>
    <t>008</t>
  </si>
  <si>
    <t>Schüler Ruder- und Segelverein Plön e.V.</t>
  </si>
  <si>
    <t>Renaturierung Kaimauer  SRSV Plön</t>
  </si>
  <si>
    <t>009</t>
  </si>
  <si>
    <t>Kinderspielplatz Wittmoldt</t>
  </si>
  <si>
    <t>011</t>
  </si>
  <si>
    <t>Gemeinde Wittmoldt</t>
  </si>
  <si>
    <t>Eutiner Köpfe II</t>
  </si>
  <si>
    <t>Attraktivierung Bahnunterführungen Plön</t>
  </si>
  <si>
    <t>005</t>
  </si>
  <si>
    <t>Stadt Plön</t>
  </si>
  <si>
    <t>Beschallungsanlage für die Malenter Kulturkirche</t>
  </si>
  <si>
    <t>012</t>
  </si>
  <si>
    <t>Ev.Luth. Kirchengemeinde Malente</t>
  </si>
  <si>
    <t>013</t>
  </si>
  <si>
    <t>Gemeinde Kirchbarkau</t>
  </si>
  <si>
    <t>Saunli-Ausbau/Schwimmende Sauna</t>
  </si>
  <si>
    <t>014</t>
  </si>
  <si>
    <t>Linus Kipp/ Saunli GmbH</t>
  </si>
  <si>
    <t>015</t>
  </si>
  <si>
    <t>P' Things/ Phillip Kaup</t>
  </si>
  <si>
    <t>Digitaler Warenautomat für regionale Produkte Wankendorf</t>
  </si>
  <si>
    <t>Gemeinschaftszelt Pfadfinderstamm Möwe in Eutin</t>
  </si>
  <si>
    <t>016</t>
  </si>
  <si>
    <t>Freunde und Förderer vom Stamm Möwe e.V.</t>
  </si>
  <si>
    <t>Zusammenkommen in der Mitte des Ortes/ Ausstattung</t>
  </si>
  <si>
    <t>017</t>
  </si>
  <si>
    <t>Freundeskreis Pfarrhof Schönwalde e.V.</t>
  </si>
  <si>
    <t>Technische Modernisierung Schulungsräume SSZ</t>
  </si>
  <si>
    <t>020</t>
  </si>
  <si>
    <t>021</t>
  </si>
  <si>
    <t>Ev. Luth. Kirchenkreis Plön-Segeberg</t>
  </si>
  <si>
    <t>Trickfilmstudio im Atelier Fuchs in Eutin</t>
  </si>
  <si>
    <t>022</t>
  </si>
  <si>
    <t>Atelier Fuchs/ Laura Hagemann</t>
  </si>
  <si>
    <t>Mischpult neue Musikimpulse</t>
  </si>
  <si>
    <t>023</t>
  </si>
  <si>
    <t>Stiftung Neue Musik-Impulse S-H</t>
  </si>
  <si>
    <t>Summe</t>
  </si>
  <si>
    <t>Rest</t>
  </si>
  <si>
    <t>Gesamtbudget 200.000 €</t>
  </si>
  <si>
    <t>Projektnr.</t>
  </si>
  <si>
    <t>Ostholsteinischer Reiterverein Malente-Eutin e.V.</t>
  </si>
  <si>
    <t>Projekte wurden am 10. März beschlossen</t>
  </si>
  <si>
    <t>Vorschlag: Projekte sind förderfähig</t>
  </si>
  <si>
    <t>Spiel(t)raum Kirchbarkau-Für mehr Bewegung und Zusammenhalt</t>
  </si>
  <si>
    <t>Outdoor-Fitnesspark Stolpe</t>
  </si>
  <si>
    <t>010</t>
  </si>
  <si>
    <t>Gemeinde Stolpe</t>
  </si>
  <si>
    <t>Gemeinde Pohnsdorf</t>
  </si>
  <si>
    <t>025</t>
  </si>
  <si>
    <t>Aufstellen von Ruhebänken in der Gemeinde Pohnsdorf</t>
  </si>
  <si>
    <t>Gesamtsumme beantragt</t>
  </si>
  <si>
    <t>Beleuchtung "Train Kids" Eutin</t>
  </si>
  <si>
    <t>Schießsportzentrum Kasseedorf e.V.</t>
  </si>
  <si>
    <t>Stand 19.03.2025</t>
  </si>
  <si>
    <t>"Erlebnisraum für Jung und Alt" Hof Bekmissen Schönwalde</t>
  </si>
  <si>
    <t>027</t>
  </si>
  <si>
    <t>Spielplatz Gläserkoppel</t>
  </si>
  <si>
    <t>026</t>
  </si>
  <si>
    <t>Camping Gläserkoppel am Lanker See UG</t>
  </si>
  <si>
    <t>Moderne Veranstaltungstechnik im  Haus der Diakonie in Preetz</t>
  </si>
  <si>
    <t>Projekte sind noch nicht beschlossen</t>
  </si>
  <si>
    <t>Vorschlag: Projekte sind grundsätzlich förderfähig, rücken nach, wenn andere nicht durchgeführt werden</t>
  </si>
  <si>
    <t>è</t>
  </si>
  <si>
    <t>Zw.-Summe</t>
  </si>
  <si>
    <t>Vorschlag: Projekte sind grundsätzlich förderfähig, freie Restmittel müssen geteilt werden</t>
  </si>
  <si>
    <t>Hof Beckmissen</t>
  </si>
  <si>
    <t>prozentuale Aufteilung</t>
  </si>
  <si>
    <t>Teilen durch 2</t>
  </si>
  <si>
    <t>beantragte Summe</t>
  </si>
  <si>
    <t>NEU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</si>
</sst>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sz val="24"/>
      <color theme="1"/>
      <name val="Wingdings"/>
      <charset val="2"/>
    </font>
  </fonts>
  <fills count="11">
    <fill>
      <patternFill patternType="none"/>
    </fill>
    <fill>
      <patternFill patternType="gray125"/>
    </fill>
    <fill>
      <patternFill patternType="solid">
        <fgColor rgb="FF07A90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gray0625"/>
    </fill>
    <fill>
      <patternFill patternType="gray0625">
        <bgColor rgb="FFFFC000"/>
      </patternFill>
    </fill>
    <fill>
      <patternFill patternType="gray0625">
        <bgColor theme="0"/>
      </patternFill>
    </fill>
    <fill>
      <patternFill patternType="gray0625">
        <bgColor rgb="FF76E3FF"/>
      </patternFill>
    </fill>
    <fill>
      <patternFill patternType="solid">
        <fgColor rgb="FF76E3FF"/>
        <bgColor indexed="64"/>
      </patternFill>
    </fill>
    <fill>
      <patternFill patternType="solid">
        <fgColor rgb="FFFF7474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2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4" fontId="1" fillId="0" borderId="0" xfId="0" applyNumberFormat="1" applyFont="1"/>
    <xf numFmtId="0" fontId="0" fillId="0" borderId="0" xfId="0" applyAlignment="1">
      <alignment horizontal="center"/>
    </xf>
    <xf numFmtId="8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4" fontId="0" fillId="3" borderId="0" xfId="0" applyNumberFormat="1" applyFill="1"/>
    <xf numFmtId="0" fontId="0" fillId="3" borderId="0" xfId="0" applyFill="1"/>
    <xf numFmtId="0" fontId="1" fillId="0" borderId="9" xfId="0" applyFont="1" applyBorder="1" applyAlignment="1">
      <alignment horizontal="center" wrapText="1"/>
    </xf>
    <xf numFmtId="44" fontId="4" fillId="0" borderId="0" xfId="1" applyFont="1"/>
    <xf numFmtId="44" fontId="5" fillId="2" borderId="10" xfId="1" applyFont="1" applyFill="1" applyBorder="1"/>
    <xf numFmtId="164" fontId="5" fillId="2" borderId="11" xfId="1" applyNumberFormat="1" applyFont="1" applyFill="1" applyBorder="1"/>
    <xf numFmtId="0" fontId="4" fillId="0" borderId="0" xfId="0" applyFont="1"/>
    <xf numFmtId="0" fontId="4" fillId="0" borderId="2" xfId="0" applyFont="1" applyBorder="1"/>
    <xf numFmtId="0" fontId="4" fillId="0" borderId="3" xfId="0" applyFont="1" applyBorder="1"/>
    <xf numFmtId="0" fontId="5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164" fontId="4" fillId="0" borderId="4" xfId="0" applyNumberFormat="1" applyFont="1" applyBorder="1"/>
    <xf numFmtId="164" fontId="5" fillId="0" borderId="8" xfId="0" applyNumberFormat="1" applyFont="1" applyBorder="1"/>
    <xf numFmtId="0" fontId="0" fillId="2" borderId="12" xfId="0" applyFill="1" applyBorder="1"/>
    <xf numFmtId="0" fontId="4" fillId="0" borderId="18" xfId="0" applyFont="1" applyBorder="1"/>
    <xf numFmtId="0" fontId="4" fillId="0" borderId="19" xfId="0" applyFont="1" applyBorder="1"/>
    <xf numFmtId="164" fontId="4" fillId="0" borderId="20" xfId="0" applyNumberFormat="1" applyFont="1" applyBorder="1"/>
    <xf numFmtId="0" fontId="4" fillId="0" borderId="19" xfId="0" applyFont="1" applyBorder="1" applyAlignment="1">
      <alignment horizontal="center"/>
    </xf>
    <xf numFmtId="0" fontId="5" fillId="0" borderId="19" xfId="0" applyFont="1" applyBorder="1" applyAlignment="1">
      <alignment horizontal="right"/>
    </xf>
    <xf numFmtId="164" fontId="5" fillId="0" borderId="22" xfId="0" applyNumberFormat="1" applyFont="1" applyBorder="1"/>
    <xf numFmtId="0" fontId="4" fillId="4" borderId="19" xfId="0" applyFont="1" applyFill="1" applyBorder="1" applyAlignment="1">
      <alignment vertical="top"/>
    </xf>
    <xf numFmtId="0" fontId="4" fillId="4" borderId="18" xfId="0" applyFont="1" applyFill="1" applyBorder="1" applyAlignment="1">
      <alignment vertical="top"/>
    </xf>
    <xf numFmtId="0" fontId="4" fillId="4" borderId="21" xfId="0" applyFont="1" applyFill="1" applyBorder="1" applyAlignment="1">
      <alignment horizontal="center" vertical="top"/>
    </xf>
    <xf numFmtId="164" fontId="4" fillId="4" borderId="20" xfId="0" applyNumberFormat="1" applyFont="1" applyFill="1" applyBorder="1" applyAlignment="1">
      <alignment vertical="top"/>
    </xf>
    <xf numFmtId="8" fontId="4" fillId="4" borderId="22" xfId="0" applyNumberFormat="1" applyFont="1" applyFill="1" applyBorder="1" applyAlignment="1">
      <alignment vertical="top"/>
    </xf>
    <xf numFmtId="164" fontId="4" fillId="4" borderId="22" xfId="0" applyNumberFormat="1" applyFont="1" applyFill="1" applyBorder="1" applyAlignment="1">
      <alignment vertical="top"/>
    </xf>
    <xf numFmtId="0" fontId="4" fillId="2" borderId="13" xfId="0" applyFont="1" applyFill="1" applyBorder="1" applyAlignment="1">
      <alignment vertical="top"/>
    </xf>
    <xf numFmtId="49" fontId="4" fillId="2" borderId="14" xfId="0" applyNumberFormat="1" applyFont="1" applyFill="1" applyBorder="1" applyAlignment="1">
      <alignment vertical="top"/>
    </xf>
    <xf numFmtId="0" fontId="4" fillId="2" borderId="15" xfId="0" applyFont="1" applyFill="1" applyBorder="1" applyAlignment="1">
      <alignment vertical="top"/>
    </xf>
    <xf numFmtId="0" fontId="4" fillId="2" borderId="16" xfId="0" applyFont="1" applyFill="1" applyBorder="1" applyAlignment="1">
      <alignment horizontal="center" vertical="top"/>
    </xf>
    <xf numFmtId="164" fontId="4" fillId="2" borderId="15" xfId="0" applyNumberFormat="1" applyFont="1" applyFill="1" applyBorder="1" applyAlignment="1">
      <alignment vertical="top"/>
    </xf>
    <xf numFmtId="164" fontId="4" fillId="2" borderId="17" xfId="0" applyNumberFormat="1" applyFont="1" applyFill="1" applyBorder="1" applyAlignment="1">
      <alignment vertical="top"/>
    </xf>
    <xf numFmtId="0" fontId="4" fillId="2" borderId="18" xfId="0" applyFont="1" applyFill="1" applyBorder="1" applyAlignment="1">
      <alignment vertical="top"/>
    </xf>
    <xf numFmtId="49" fontId="4" fillId="2" borderId="19" xfId="0" applyNumberFormat="1" applyFont="1" applyFill="1" applyBorder="1" applyAlignment="1">
      <alignment vertical="top"/>
    </xf>
    <xf numFmtId="0" fontId="4" fillId="2" borderId="20" xfId="0" applyFont="1" applyFill="1" applyBorder="1" applyAlignment="1">
      <alignment vertical="top"/>
    </xf>
    <xf numFmtId="0" fontId="4" fillId="2" borderId="21" xfId="0" applyFont="1" applyFill="1" applyBorder="1" applyAlignment="1">
      <alignment horizontal="center" vertical="top"/>
    </xf>
    <xf numFmtId="164" fontId="4" fillId="2" borderId="20" xfId="0" applyNumberFormat="1" applyFont="1" applyFill="1" applyBorder="1" applyAlignment="1">
      <alignment vertical="top"/>
    </xf>
    <xf numFmtId="164" fontId="4" fillId="2" borderId="22" xfId="0" applyNumberFormat="1" applyFont="1" applyFill="1" applyBorder="1" applyAlignment="1">
      <alignment vertical="top"/>
    </xf>
    <xf numFmtId="8" fontId="4" fillId="2" borderId="22" xfId="0" applyNumberFormat="1" applyFont="1" applyFill="1" applyBorder="1" applyAlignment="1">
      <alignment vertical="top"/>
    </xf>
    <xf numFmtId="0" fontId="4" fillId="3" borderId="18" xfId="0" applyFont="1" applyFill="1" applyBorder="1" applyAlignment="1">
      <alignment vertical="top"/>
    </xf>
    <xf numFmtId="49" fontId="4" fillId="3" borderId="19" xfId="0" applyNumberFormat="1" applyFont="1" applyFill="1" applyBorder="1" applyAlignment="1">
      <alignment vertical="top"/>
    </xf>
    <xf numFmtId="0" fontId="4" fillId="3" borderId="20" xfId="0" applyFont="1" applyFill="1" applyBorder="1" applyAlignment="1">
      <alignment vertical="top"/>
    </xf>
    <xf numFmtId="0" fontId="4" fillId="3" borderId="21" xfId="0" applyFont="1" applyFill="1" applyBorder="1" applyAlignment="1">
      <alignment horizontal="center" vertical="top"/>
    </xf>
    <xf numFmtId="164" fontId="4" fillId="3" borderId="20" xfId="0" applyNumberFormat="1" applyFont="1" applyFill="1" applyBorder="1" applyAlignment="1">
      <alignment vertical="top"/>
    </xf>
    <xf numFmtId="164" fontId="4" fillId="3" borderId="22" xfId="0" applyNumberFormat="1" applyFont="1" applyFill="1" applyBorder="1" applyAlignment="1">
      <alignment vertical="top"/>
    </xf>
    <xf numFmtId="49" fontId="4" fillId="4" borderId="19" xfId="0" applyNumberFormat="1" applyFont="1" applyFill="1" applyBorder="1" applyAlignment="1">
      <alignment vertical="top"/>
    </xf>
    <xf numFmtId="0" fontId="4" fillId="4" borderId="20" xfId="0" applyFont="1" applyFill="1" applyBorder="1" applyAlignment="1">
      <alignment vertical="top"/>
    </xf>
    <xf numFmtId="0" fontId="4" fillId="4" borderId="19" xfId="0" applyFont="1" applyFill="1" applyBorder="1" applyAlignment="1">
      <alignment vertical="top" wrapText="1"/>
    </xf>
    <xf numFmtId="0" fontId="4" fillId="4" borderId="18" xfId="0" applyFont="1" applyFill="1" applyBorder="1" applyAlignment="1">
      <alignment vertical="top" wrapText="1"/>
    </xf>
    <xf numFmtId="49" fontId="4" fillId="4" borderId="20" xfId="0" applyNumberFormat="1" applyFont="1" applyFill="1" applyBorder="1" applyAlignment="1">
      <alignment vertical="top"/>
    </xf>
    <xf numFmtId="0" fontId="4" fillId="3" borderId="19" xfId="0" applyFont="1" applyFill="1" applyBorder="1" applyAlignment="1">
      <alignment vertical="top"/>
    </xf>
    <xf numFmtId="0" fontId="4" fillId="0" borderId="18" xfId="0" applyFont="1" applyBorder="1" applyAlignment="1">
      <alignment vertical="top"/>
    </xf>
    <xf numFmtId="49" fontId="4" fillId="0" borderId="19" xfId="0" applyNumberFormat="1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4" fillId="0" borderId="21" xfId="0" applyFont="1" applyBorder="1" applyAlignment="1">
      <alignment horizontal="center" vertical="top"/>
    </xf>
    <xf numFmtId="164" fontId="4" fillId="0" borderId="20" xfId="0" applyNumberFormat="1" applyFont="1" applyBorder="1" applyAlignment="1">
      <alignment vertical="top"/>
    </xf>
    <xf numFmtId="8" fontId="4" fillId="0" borderId="22" xfId="0" applyNumberFormat="1" applyFont="1" applyBorder="1" applyAlignment="1">
      <alignment vertical="top"/>
    </xf>
    <xf numFmtId="164" fontId="4" fillId="0" borderId="22" xfId="0" applyNumberFormat="1" applyFont="1" applyBorder="1" applyAlignment="1">
      <alignment vertical="top"/>
    </xf>
    <xf numFmtId="0" fontId="4" fillId="0" borderId="23" xfId="0" applyFont="1" applyBorder="1" applyAlignment="1">
      <alignment vertical="top"/>
    </xf>
    <xf numFmtId="0" fontId="5" fillId="3" borderId="19" xfId="0" applyFont="1" applyFill="1" applyBorder="1" applyAlignment="1">
      <alignment horizontal="right"/>
    </xf>
    <xf numFmtId="0" fontId="4" fillId="3" borderId="19" xfId="0" applyFont="1" applyFill="1" applyBorder="1" applyAlignment="1">
      <alignment horizontal="center"/>
    </xf>
    <xf numFmtId="164" fontId="4" fillId="3" borderId="20" xfId="0" applyNumberFormat="1" applyFont="1" applyFill="1" applyBorder="1"/>
    <xf numFmtId="164" fontId="6" fillId="3" borderId="22" xfId="0" applyNumberFormat="1" applyFont="1" applyFill="1" applyBorder="1"/>
    <xf numFmtId="49" fontId="4" fillId="0" borderId="24" xfId="0" applyNumberFormat="1" applyFont="1" applyBorder="1"/>
    <xf numFmtId="0" fontId="4" fillId="0" borderId="24" xfId="0" applyFont="1" applyBorder="1"/>
    <xf numFmtId="0" fontId="4" fillId="0" borderId="24" xfId="0" applyFont="1" applyBorder="1" applyAlignment="1">
      <alignment horizontal="center"/>
    </xf>
    <xf numFmtId="164" fontId="4" fillId="0" borderId="25" xfId="0" applyNumberFormat="1" applyFont="1" applyBorder="1"/>
    <xf numFmtId="164" fontId="4" fillId="0" borderId="26" xfId="0" applyNumberFormat="1" applyFont="1" applyBorder="1"/>
    <xf numFmtId="0" fontId="4" fillId="5" borderId="18" xfId="0" applyFont="1" applyFill="1" applyBorder="1" applyAlignment="1">
      <alignment vertical="top"/>
    </xf>
    <xf numFmtId="49" fontId="4" fillId="5" borderId="20" xfId="0" applyNumberFormat="1" applyFont="1" applyFill="1" applyBorder="1"/>
    <xf numFmtId="0" fontId="4" fillId="5" borderId="20" xfId="0" applyFont="1" applyFill="1" applyBorder="1"/>
    <xf numFmtId="0" fontId="4" fillId="5" borderId="20" xfId="0" applyFont="1" applyFill="1" applyBorder="1" applyAlignment="1">
      <alignment horizontal="center"/>
    </xf>
    <xf numFmtId="164" fontId="4" fillId="5" borderId="20" xfId="0" applyNumberFormat="1" applyFont="1" applyFill="1" applyBorder="1"/>
    <xf numFmtId="164" fontId="4" fillId="5" borderId="22" xfId="0" applyNumberFormat="1" applyFont="1" applyFill="1" applyBorder="1"/>
    <xf numFmtId="0" fontId="4" fillId="6" borderId="18" xfId="0" applyFont="1" applyFill="1" applyBorder="1" applyAlignment="1">
      <alignment vertical="top" wrapText="1"/>
    </xf>
    <xf numFmtId="49" fontId="4" fillId="6" borderId="19" xfId="0" applyNumberFormat="1" applyFont="1" applyFill="1" applyBorder="1" applyAlignment="1">
      <alignment vertical="top"/>
    </xf>
    <xf numFmtId="0" fontId="4" fillId="6" borderId="19" xfId="0" applyFont="1" applyFill="1" applyBorder="1" applyAlignment="1">
      <alignment vertical="top"/>
    </xf>
    <xf numFmtId="0" fontId="4" fillId="6" borderId="21" xfId="0" applyFont="1" applyFill="1" applyBorder="1" applyAlignment="1">
      <alignment horizontal="center" vertical="top"/>
    </xf>
    <xf numFmtId="164" fontId="4" fillId="6" borderId="20" xfId="0" applyNumberFormat="1" applyFont="1" applyFill="1" applyBorder="1" applyAlignment="1">
      <alignment vertical="top"/>
    </xf>
    <xf numFmtId="164" fontId="4" fillId="6" borderId="22" xfId="0" applyNumberFormat="1" applyFont="1" applyFill="1" applyBorder="1" applyAlignment="1">
      <alignment vertical="top"/>
    </xf>
    <xf numFmtId="0" fontId="4" fillId="7" borderId="12" xfId="0" applyFont="1" applyFill="1" applyBorder="1"/>
    <xf numFmtId="0" fontId="4" fillId="7" borderId="18" xfId="0" applyFont="1" applyFill="1" applyBorder="1" applyAlignment="1">
      <alignment vertical="top"/>
    </xf>
    <xf numFmtId="49" fontId="4" fillId="7" borderId="19" xfId="0" applyNumberFormat="1" applyFont="1" applyFill="1" applyBorder="1" applyAlignment="1">
      <alignment vertical="top"/>
    </xf>
    <xf numFmtId="0" fontId="4" fillId="7" borderId="19" xfId="0" applyFont="1" applyFill="1" applyBorder="1" applyAlignment="1">
      <alignment vertical="top"/>
    </xf>
    <xf numFmtId="0" fontId="4" fillId="7" borderId="21" xfId="0" applyFont="1" applyFill="1" applyBorder="1" applyAlignment="1">
      <alignment horizontal="center" vertical="top"/>
    </xf>
    <xf numFmtId="164" fontId="4" fillId="7" borderId="20" xfId="0" applyNumberFormat="1" applyFont="1" applyFill="1" applyBorder="1" applyAlignment="1">
      <alignment vertical="top"/>
    </xf>
    <xf numFmtId="164" fontId="4" fillId="7" borderId="22" xfId="0" applyNumberFormat="1" applyFont="1" applyFill="1" applyBorder="1" applyAlignment="1">
      <alignment vertical="top"/>
    </xf>
    <xf numFmtId="0" fontId="4" fillId="8" borderId="18" xfId="0" applyFont="1" applyFill="1" applyBorder="1" applyAlignment="1">
      <alignment vertical="top" wrapText="1"/>
    </xf>
    <xf numFmtId="49" fontId="4" fillId="8" borderId="19" xfId="0" applyNumberFormat="1" applyFont="1" applyFill="1" applyBorder="1" applyAlignment="1">
      <alignment vertical="top"/>
    </xf>
    <xf numFmtId="0" fontId="4" fillId="8" borderId="19" xfId="0" applyFont="1" applyFill="1" applyBorder="1" applyAlignment="1">
      <alignment vertical="top"/>
    </xf>
    <xf numFmtId="0" fontId="4" fillId="8" borderId="21" xfId="0" applyFont="1" applyFill="1" applyBorder="1" applyAlignment="1">
      <alignment horizontal="center" vertical="top"/>
    </xf>
    <xf numFmtId="164" fontId="4" fillId="8" borderId="20" xfId="0" applyNumberFormat="1" applyFont="1" applyFill="1" applyBorder="1" applyAlignment="1">
      <alignment vertical="top"/>
    </xf>
    <xf numFmtId="164" fontId="4" fillId="8" borderId="22" xfId="0" applyNumberFormat="1" applyFont="1" applyFill="1" applyBorder="1" applyAlignment="1">
      <alignment vertical="top"/>
    </xf>
    <xf numFmtId="0" fontId="4" fillId="9" borderId="18" xfId="0" applyFont="1" applyFill="1" applyBorder="1" applyAlignment="1">
      <alignment vertical="top"/>
    </xf>
    <xf numFmtId="49" fontId="4" fillId="9" borderId="20" xfId="0" applyNumberFormat="1" applyFont="1" applyFill="1" applyBorder="1" applyAlignment="1">
      <alignment vertical="top"/>
    </xf>
    <xf numFmtId="0" fontId="4" fillId="9" borderId="19" xfId="0" applyFont="1" applyFill="1" applyBorder="1" applyAlignment="1">
      <alignment vertical="top"/>
    </xf>
    <xf numFmtId="0" fontId="4" fillId="9" borderId="21" xfId="0" applyFont="1" applyFill="1" applyBorder="1" applyAlignment="1">
      <alignment horizontal="center" vertical="top"/>
    </xf>
    <xf numFmtId="164" fontId="4" fillId="9" borderId="20" xfId="0" applyNumberFormat="1" applyFont="1" applyFill="1" applyBorder="1" applyAlignment="1">
      <alignment vertical="top"/>
    </xf>
    <xf numFmtId="164" fontId="4" fillId="9" borderId="22" xfId="0" applyNumberFormat="1" applyFont="1" applyFill="1" applyBorder="1" applyAlignment="1">
      <alignment vertical="top"/>
    </xf>
    <xf numFmtId="164" fontId="5" fillId="9" borderId="10" xfId="1" applyNumberFormat="1" applyFont="1" applyFill="1" applyBorder="1"/>
    <xf numFmtId="164" fontId="5" fillId="9" borderId="11" xfId="1" applyNumberFormat="1" applyFont="1" applyFill="1" applyBorder="1"/>
    <xf numFmtId="44" fontId="5" fillId="0" borderId="27" xfId="1" applyFont="1" applyBorder="1"/>
    <xf numFmtId="164" fontId="5" fillId="0" borderId="27" xfId="1" applyNumberFormat="1" applyFont="1" applyBorder="1"/>
    <xf numFmtId="14" fontId="1" fillId="9" borderId="12" xfId="0" applyNumberFormat="1" applyFont="1" applyFill="1" applyBorder="1"/>
    <xf numFmtId="0" fontId="0" fillId="0" borderId="12" xfId="0" applyBorder="1"/>
    <xf numFmtId="0" fontId="5" fillId="10" borderId="28" xfId="0" applyFont="1" applyFill="1" applyBorder="1" applyAlignment="1">
      <alignment horizontal="left"/>
    </xf>
    <xf numFmtId="0" fontId="5" fillId="10" borderId="30" xfId="0" applyFont="1" applyFill="1" applyBorder="1" applyAlignment="1">
      <alignment horizontal="left"/>
    </xf>
    <xf numFmtId="164" fontId="5" fillId="10" borderId="31" xfId="0" applyNumberFormat="1" applyFont="1" applyFill="1" applyBorder="1"/>
    <xf numFmtId="44" fontId="5" fillId="4" borderId="10" xfId="1" applyFont="1" applyFill="1" applyBorder="1"/>
    <xf numFmtId="164" fontId="5" fillId="4" borderId="11" xfId="0" applyNumberFormat="1" applyFont="1" applyFill="1" applyBorder="1"/>
    <xf numFmtId="10" fontId="0" fillId="0" borderId="0" xfId="0" applyNumberFormat="1"/>
    <xf numFmtId="164" fontId="1" fillId="10" borderId="33" xfId="0" applyNumberFormat="1" applyFont="1" applyFill="1" applyBorder="1"/>
    <xf numFmtId="164" fontId="1" fillId="10" borderId="34" xfId="0" applyNumberFormat="1" applyFont="1" applyFill="1" applyBorder="1"/>
    <xf numFmtId="164" fontId="1" fillId="10" borderId="11" xfId="0" applyNumberFormat="1" applyFont="1" applyFill="1" applyBorder="1"/>
    <xf numFmtId="164" fontId="5" fillId="10" borderId="36" xfId="0" applyNumberFormat="1" applyFont="1" applyFill="1" applyBorder="1"/>
    <xf numFmtId="0" fontId="1" fillId="0" borderId="9" xfId="0" applyFont="1" applyBorder="1"/>
    <xf numFmtId="164" fontId="1" fillId="0" borderId="35" xfId="0" applyNumberFormat="1" applyFont="1" applyBorder="1"/>
    <xf numFmtId="44" fontId="6" fillId="0" borderId="0" xfId="1" applyFont="1"/>
    <xf numFmtId="164" fontId="7" fillId="10" borderId="29" xfId="0" applyNumberFormat="1" applyFont="1" applyFill="1" applyBorder="1" applyAlignment="1">
      <alignment horizontal="left"/>
    </xf>
    <xf numFmtId="0" fontId="0" fillId="10" borderId="32" xfId="0" applyFill="1" applyBorder="1"/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07A9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2"/>
  <sheetViews>
    <sheetView tabSelected="1" workbookViewId="0">
      <selection activeCell="H26" sqref="H26"/>
    </sheetView>
  </sheetViews>
  <sheetFormatPr baseColWidth="10" defaultRowHeight="15" x14ac:dyDescent="0.25"/>
  <cols>
    <col min="2" max="2" width="67" customWidth="1"/>
    <col min="3" max="3" width="9.5703125" customWidth="1"/>
    <col min="4" max="4" width="47.7109375" customWidth="1"/>
    <col min="5" max="5" width="11.5703125" customWidth="1"/>
    <col min="6" max="6" width="14.5703125" customWidth="1"/>
    <col min="7" max="7" width="16" customWidth="1"/>
    <col min="8" max="8" width="20.7109375" customWidth="1"/>
    <col min="9" max="9" width="7.42578125" customWidth="1"/>
    <col min="10" max="10" width="22.140625" customWidth="1"/>
    <col min="11" max="11" width="14.7109375" customWidth="1"/>
  </cols>
  <sheetData>
    <row r="1" spans="2:11" ht="26.25" x14ac:dyDescent="0.4">
      <c r="B1" s="2" t="s">
        <v>6</v>
      </c>
      <c r="C1" s="2"/>
      <c r="D1" s="2" t="s">
        <v>78</v>
      </c>
      <c r="E1" s="2"/>
    </row>
    <row r="2" spans="2:11" ht="15.75" thickBot="1" x14ac:dyDescent="0.3"/>
    <row r="3" spans="2:11" ht="30.75" thickBot="1" x14ac:dyDescent="0.3">
      <c r="B3" s="7" t="s">
        <v>2</v>
      </c>
      <c r="C3" s="8" t="s">
        <v>64</v>
      </c>
      <c r="D3" s="9" t="s">
        <v>3</v>
      </c>
      <c r="E3" s="10" t="s">
        <v>5</v>
      </c>
      <c r="F3" s="9" t="s">
        <v>0</v>
      </c>
      <c r="G3" s="11" t="s">
        <v>1</v>
      </c>
      <c r="H3" s="14" t="s">
        <v>63</v>
      </c>
    </row>
    <row r="4" spans="2:11" ht="20.100000000000001" customHeight="1" x14ac:dyDescent="0.3">
      <c r="B4" s="38" t="s">
        <v>48</v>
      </c>
      <c r="C4" s="39" t="s">
        <v>49</v>
      </c>
      <c r="D4" s="40" t="s">
        <v>50</v>
      </c>
      <c r="E4" s="41">
        <v>32</v>
      </c>
      <c r="F4" s="42">
        <v>13125</v>
      </c>
      <c r="G4" s="43">
        <v>10500</v>
      </c>
      <c r="H4" s="15"/>
      <c r="I4" s="3"/>
    </row>
    <row r="5" spans="2:11" ht="20.100000000000001" customHeight="1" x14ac:dyDescent="0.3">
      <c r="B5" s="44" t="s">
        <v>55</v>
      </c>
      <c r="C5" s="45" t="s">
        <v>56</v>
      </c>
      <c r="D5" s="46" t="s">
        <v>57</v>
      </c>
      <c r="E5" s="47">
        <v>28</v>
      </c>
      <c r="F5" s="48">
        <v>13450</v>
      </c>
      <c r="G5" s="49">
        <v>10760</v>
      </c>
      <c r="H5" s="15"/>
      <c r="I5" s="3"/>
    </row>
    <row r="6" spans="2:11" ht="20.100000000000001" customHeight="1" x14ac:dyDescent="0.3">
      <c r="B6" s="44" t="s">
        <v>30</v>
      </c>
      <c r="C6" s="45" t="s">
        <v>13</v>
      </c>
      <c r="D6" s="46" t="s">
        <v>15</v>
      </c>
      <c r="E6" s="47">
        <v>27</v>
      </c>
      <c r="F6" s="48">
        <v>16750</v>
      </c>
      <c r="G6" s="50">
        <v>13400</v>
      </c>
      <c r="H6" s="15"/>
      <c r="I6" s="3"/>
    </row>
    <row r="7" spans="2:11" ht="20.100000000000001" customHeight="1" x14ac:dyDescent="0.3">
      <c r="B7" s="44" t="s">
        <v>44</v>
      </c>
      <c r="C7" s="45" t="s">
        <v>42</v>
      </c>
      <c r="D7" s="46" t="s">
        <v>43</v>
      </c>
      <c r="E7" s="47">
        <v>24</v>
      </c>
      <c r="F7" s="48">
        <v>17777.87</v>
      </c>
      <c r="G7" s="49">
        <v>11951.51</v>
      </c>
      <c r="H7" s="15"/>
      <c r="I7" s="3"/>
    </row>
    <row r="8" spans="2:11" ht="20.100000000000001" customHeight="1" thickBot="1" x14ac:dyDescent="0.35">
      <c r="B8" s="44" t="s">
        <v>7</v>
      </c>
      <c r="C8" s="45" t="s">
        <v>8</v>
      </c>
      <c r="D8" s="46" t="s">
        <v>9</v>
      </c>
      <c r="E8" s="47">
        <v>24</v>
      </c>
      <c r="F8" s="48">
        <v>18696</v>
      </c>
      <c r="G8" s="50">
        <v>14965.8</v>
      </c>
      <c r="H8" s="15"/>
      <c r="I8" s="3"/>
    </row>
    <row r="9" spans="2:11" ht="20.100000000000001" customHeight="1" x14ac:dyDescent="0.3">
      <c r="B9" s="44" t="s">
        <v>25</v>
      </c>
      <c r="C9" s="45" t="s">
        <v>26</v>
      </c>
      <c r="D9" s="46" t="s">
        <v>24</v>
      </c>
      <c r="E9" s="47">
        <v>23</v>
      </c>
      <c r="F9" s="48">
        <v>10531.5</v>
      </c>
      <c r="G9" s="49">
        <v>8425.2000000000007</v>
      </c>
      <c r="H9" s="16" t="s">
        <v>61</v>
      </c>
      <c r="I9" s="3"/>
    </row>
    <row r="10" spans="2:11" ht="20.100000000000001" customHeight="1" thickBot="1" x14ac:dyDescent="0.35">
      <c r="B10" s="44" t="s">
        <v>39</v>
      </c>
      <c r="C10" s="45" t="s">
        <v>40</v>
      </c>
      <c r="D10" s="46" t="s">
        <v>41</v>
      </c>
      <c r="E10" s="47">
        <v>23</v>
      </c>
      <c r="F10" s="48">
        <v>19999</v>
      </c>
      <c r="G10" s="49">
        <v>13444.7</v>
      </c>
      <c r="H10" s="17">
        <f>SUM(G4:G10)</f>
        <v>83447.209999999992</v>
      </c>
      <c r="I10" s="3"/>
    </row>
    <row r="11" spans="2:11" ht="20.100000000000001" customHeight="1" x14ac:dyDescent="0.3">
      <c r="B11" s="51"/>
      <c r="C11" s="52"/>
      <c r="D11" s="53"/>
      <c r="E11" s="54"/>
      <c r="F11" s="55"/>
      <c r="G11" s="56"/>
      <c r="H11" s="18"/>
      <c r="I11" s="3"/>
    </row>
    <row r="12" spans="2:11" ht="20.100000000000001" customHeight="1" x14ac:dyDescent="0.3">
      <c r="B12" s="86" t="s">
        <v>79</v>
      </c>
      <c r="C12" s="87" t="s">
        <v>80</v>
      </c>
      <c r="D12" s="88" t="s">
        <v>90</v>
      </c>
      <c r="E12" s="89">
        <v>27</v>
      </c>
      <c r="F12" s="90">
        <v>19874.09</v>
      </c>
      <c r="G12" s="91">
        <v>13360.73</v>
      </c>
      <c r="H12" s="129" t="s">
        <v>94</v>
      </c>
      <c r="I12" s="3"/>
    </row>
    <row r="13" spans="2:11" ht="20.100000000000001" customHeight="1" x14ac:dyDescent="0.3">
      <c r="B13" s="33" t="s">
        <v>58</v>
      </c>
      <c r="C13" s="57" t="s">
        <v>59</v>
      </c>
      <c r="D13" s="58" t="s">
        <v>60</v>
      </c>
      <c r="E13" s="34">
        <v>21</v>
      </c>
      <c r="F13" s="35">
        <v>19580.169999999998</v>
      </c>
      <c r="G13" s="37">
        <v>13163.14</v>
      </c>
      <c r="H13" s="15"/>
      <c r="I13" s="3"/>
    </row>
    <row r="14" spans="2:11" ht="20.100000000000001" customHeight="1" x14ac:dyDescent="0.3">
      <c r="B14" s="33" t="s">
        <v>22</v>
      </c>
      <c r="C14" s="57" t="s">
        <v>23</v>
      </c>
      <c r="D14" s="58" t="s">
        <v>24</v>
      </c>
      <c r="E14" s="34">
        <v>20</v>
      </c>
      <c r="F14" s="35">
        <v>20000</v>
      </c>
      <c r="G14" s="36">
        <v>16000</v>
      </c>
      <c r="H14" s="15"/>
      <c r="I14" s="3"/>
      <c r="K14" s="3"/>
    </row>
    <row r="15" spans="2:11" ht="38.25" customHeight="1" x14ac:dyDescent="0.3">
      <c r="B15" s="33" t="s">
        <v>10</v>
      </c>
      <c r="C15" s="57" t="s">
        <v>11</v>
      </c>
      <c r="D15" s="59" t="s">
        <v>65</v>
      </c>
      <c r="E15" s="34">
        <v>19</v>
      </c>
      <c r="F15" s="35">
        <v>11741.9</v>
      </c>
      <c r="G15" s="36">
        <v>7893.71</v>
      </c>
      <c r="H15" s="15"/>
      <c r="I15" s="3"/>
      <c r="K15" s="3"/>
    </row>
    <row r="16" spans="2:11" ht="20.100000000000001" customHeight="1" x14ac:dyDescent="0.3">
      <c r="B16" s="33" t="s">
        <v>16</v>
      </c>
      <c r="C16" s="57" t="s">
        <v>17</v>
      </c>
      <c r="D16" s="32" t="s">
        <v>18</v>
      </c>
      <c r="E16" s="34">
        <v>19</v>
      </c>
      <c r="F16" s="35">
        <v>20000</v>
      </c>
      <c r="G16" s="36">
        <v>16000</v>
      </c>
      <c r="H16" s="15"/>
      <c r="I16" s="3"/>
      <c r="K16" s="3"/>
    </row>
    <row r="17" spans="2:11" ht="20.100000000000001" customHeight="1" thickBot="1" x14ac:dyDescent="0.35">
      <c r="B17" s="33" t="s">
        <v>27</v>
      </c>
      <c r="C17" s="57" t="s">
        <v>28</v>
      </c>
      <c r="D17" s="32" t="s">
        <v>29</v>
      </c>
      <c r="E17" s="34">
        <v>19</v>
      </c>
      <c r="F17" s="35">
        <v>16545.87</v>
      </c>
      <c r="G17" s="37">
        <v>12436.7</v>
      </c>
      <c r="H17" s="15"/>
      <c r="I17" s="3"/>
      <c r="K17" s="3"/>
    </row>
    <row r="18" spans="2:11" ht="20.100000000000001" customHeight="1" x14ac:dyDescent="0.3">
      <c r="B18" s="33" t="s">
        <v>34</v>
      </c>
      <c r="C18" s="57" t="s">
        <v>35</v>
      </c>
      <c r="D18" s="32" t="s">
        <v>36</v>
      </c>
      <c r="E18" s="34">
        <v>19</v>
      </c>
      <c r="F18" s="35">
        <v>17828.7</v>
      </c>
      <c r="G18" s="37">
        <v>14262.96</v>
      </c>
      <c r="H18" s="120" t="s">
        <v>61</v>
      </c>
      <c r="I18" s="3"/>
      <c r="K18" s="3"/>
    </row>
    <row r="19" spans="2:11" ht="19.5" customHeight="1" thickBot="1" x14ac:dyDescent="0.35">
      <c r="B19" s="60" t="s">
        <v>84</v>
      </c>
      <c r="C19" s="57" t="s">
        <v>53</v>
      </c>
      <c r="D19" s="32" t="s">
        <v>54</v>
      </c>
      <c r="E19" s="34">
        <v>19</v>
      </c>
      <c r="F19" s="35">
        <v>11000</v>
      </c>
      <c r="G19" s="37">
        <v>8800</v>
      </c>
      <c r="H19" s="121">
        <f>SUM(G12:G19)</f>
        <v>101917.23999999999</v>
      </c>
      <c r="I19" s="3"/>
      <c r="K19" s="3"/>
    </row>
    <row r="20" spans="2:11" ht="19.5" customHeight="1" x14ac:dyDescent="0.3">
      <c r="B20" s="51"/>
      <c r="C20" s="52"/>
      <c r="D20" s="62"/>
      <c r="E20" s="54"/>
      <c r="F20" s="55"/>
      <c r="G20" s="56"/>
      <c r="H20" s="117" t="s">
        <v>88</v>
      </c>
      <c r="I20" s="130" t="s">
        <v>87</v>
      </c>
      <c r="J20" s="118" t="s">
        <v>62</v>
      </c>
      <c r="K20" s="3"/>
    </row>
    <row r="21" spans="2:11" ht="19.5" customHeight="1" thickBot="1" x14ac:dyDescent="0.35">
      <c r="B21" s="51"/>
      <c r="C21" s="52"/>
      <c r="D21" s="62"/>
      <c r="E21" s="54"/>
      <c r="F21" s="55"/>
      <c r="G21" s="56"/>
      <c r="H21" s="119">
        <f>H10+H19</f>
        <v>185364.44999999998</v>
      </c>
      <c r="I21" s="131"/>
      <c r="J21" s="126">
        <f>200000-H21</f>
        <v>14635.550000000017</v>
      </c>
      <c r="K21" s="3"/>
    </row>
    <row r="22" spans="2:11" ht="19.5" customHeight="1" thickBot="1" x14ac:dyDescent="0.35">
      <c r="B22" s="51"/>
      <c r="C22" s="52"/>
      <c r="D22" s="62"/>
      <c r="E22" s="54"/>
      <c r="F22" s="55"/>
      <c r="G22" s="56"/>
      <c r="H22" s="18"/>
      <c r="I22" s="3"/>
      <c r="J22" s="127" t="s">
        <v>91</v>
      </c>
      <c r="K22" s="128" t="s">
        <v>92</v>
      </c>
    </row>
    <row r="23" spans="2:11" ht="18" customHeight="1" x14ac:dyDescent="0.3">
      <c r="B23" s="99" t="s">
        <v>69</v>
      </c>
      <c r="C23" s="100" t="s">
        <v>70</v>
      </c>
      <c r="D23" s="101" t="s">
        <v>71</v>
      </c>
      <c r="E23" s="102">
        <v>18</v>
      </c>
      <c r="F23" s="103">
        <v>20000</v>
      </c>
      <c r="G23" s="104">
        <v>16000</v>
      </c>
      <c r="H23" s="111" t="s">
        <v>93</v>
      </c>
      <c r="I23" s="3"/>
      <c r="J23" s="123">
        <f>J21*76%</f>
        <v>11123.018000000013</v>
      </c>
      <c r="K23" s="123">
        <f>J21-K24</f>
        <v>9576.5100000000166</v>
      </c>
    </row>
    <row r="24" spans="2:11" s="13" customFormat="1" ht="20.100000000000001" customHeight="1" thickBot="1" x14ac:dyDescent="0.35">
      <c r="B24" s="105" t="s">
        <v>45</v>
      </c>
      <c r="C24" s="106" t="s">
        <v>46</v>
      </c>
      <c r="D24" s="107" t="s">
        <v>47</v>
      </c>
      <c r="E24" s="108">
        <v>18</v>
      </c>
      <c r="F24" s="109">
        <v>6323.8</v>
      </c>
      <c r="G24" s="110">
        <v>5059.04</v>
      </c>
      <c r="H24" s="112">
        <f>SUM(G23:G24)</f>
        <v>21059.040000000001</v>
      </c>
      <c r="I24" s="12"/>
      <c r="J24" s="124">
        <f>J21*24%</f>
        <v>3512.5320000000042</v>
      </c>
      <c r="K24" s="125">
        <f>G24</f>
        <v>5059.04</v>
      </c>
    </row>
    <row r="25" spans="2:11" s="13" customFormat="1" ht="20.100000000000001" customHeight="1" x14ac:dyDescent="0.25">
      <c r="B25" s="51"/>
      <c r="C25" s="52"/>
      <c r="D25" s="62"/>
      <c r="E25" s="54"/>
      <c r="F25" s="55"/>
      <c r="G25" s="56"/>
      <c r="I25" s="12"/>
      <c r="J25" s="12"/>
      <c r="K25" s="12"/>
    </row>
    <row r="26" spans="2:11" s="13" customFormat="1" ht="20.100000000000001" customHeight="1" x14ac:dyDescent="0.3">
      <c r="B26" s="93" t="s">
        <v>81</v>
      </c>
      <c r="C26" s="94" t="s">
        <v>82</v>
      </c>
      <c r="D26" s="95" t="s">
        <v>83</v>
      </c>
      <c r="E26" s="96">
        <v>17</v>
      </c>
      <c r="F26" s="97">
        <v>19880.919999999998</v>
      </c>
      <c r="G26" s="98">
        <v>13365.34</v>
      </c>
      <c r="H26" s="129" t="s">
        <v>94</v>
      </c>
      <c r="I26" s="12"/>
      <c r="K26" s="12"/>
    </row>
    <row r="27" spans="2:11" ht="20.100000000000001" customHeight="1" x14ac:dyDescent="0.3">
      <c r="B27" s="63" t="s">
        <v>19</v>
      </c>
      <c r="C27" s="64" t="s">
        <v>20</v>
      </c>
      <c r="D27" s="65" t="s">
        <v>21</v>
      </c>
      <c r="E27" s="66">
        <v>17</v>
      </c>
      <c r="F27" s="67">
        <v>19900</v>
      </c>
      <c r="G27" s="68">
        <v>15920</v>
      </c>
      <c r="H27" s="113"/>
      <c r="I27" s="3"/>
      <c r="K27" s="3"/>
    </row>
    <row r="28" spans="2:11" ht="20.100000000000001" customHeight="1" x14ac:dyDescent="0.3">
      <c r="B28" s="63" t="s">
        <v>68</v>
      </c>
      <c r="C28" s="64" t="s">
        <v>37</v>
      </c>
      <c r="D28" s="65" t="s">
        <v>38</v>
      </c>
      <c r="E28" s="66">
        <v>17</v>
      </c>
      <c r="F28" s="67">
        <v>19996.580000000002</v>
      </c>
      <c r="G28" s="69">
        <v>15997.26</v>
      </c>
      <c r="H28" s="114"/>
      <c r="I28" s="3"/>
      <c r="J28" s="122"/>
      <c r="K28" s="3"/>
    </row>
    <row r="29" spans="2:11" ht="20.100000000000001" customHeight="1" x14ac:dyDescent="0.3">
      <c r="B29" s="63" t="s">
        <v>51</v>
      </c>
      <c r="C29" s="64" t="s">
        <v>52</v>
      </c>
      <c r="D29" s="65" t="s">
        <v>77</v>
      </c>
      <c r="E29" s="66">
        <v>17</v>
      </c>
      <c r="F29" s="67">
        <v>14287.89</v>
      </c>
      <c r="G29" s="69">
        <v>11430.31</v>
      </c>
      <c r="H29" s="15"/>
      <c r="I29" s="3"/>
      <c r="K29" s="3"/>
    </row>
    <row r="30" spans="2:11" ht="20.100000000000001" customHeight="1" x14ac:dyDescent="0.3">
      <c r="B30" s="63" t="s">
        <v>31</v>
      </c>
      <c r="C30" s="64" t="s">
        <v>32</v>
      </c>
      <c r="D30" s="65" t="s">
        <v>33</v>
      </c>
      <c r="E30" s="66">
        <v>17</v>
      </c>
      <c r="F30" s="67">
        <v>19635</v>
      </c>
      <c r="G30" s="68">
        <v>13200</v>
      </c>
      <c r="H30" s="15"/>
      <c r="I30" s="3"/>
      <c r="K30" s="3"/>
    </row>
    <row r="31" spans="2:11" ht="19.5" customHeight="1" x14ac:dyDescent="0.3">
      <c r="B31" s="63" t="s">
        <v>76</v>
      </c>
      <c r="C31" s="64" t="s">
        <v>12</v>
      </c>
      <c r="D31" s="65" t="s">
        <v>14</v>
      </c>
      <c r="E31" s="66">
        <v>16</v>
      </c>
      <c r="F31" s="67">
        <v>4115.3999999999996</v>
      </c>
      <c r="G31" s="68">
        <v>3292.32</v>
      </c>
      <c r="H31" s="15"/>
      <c r="I31" s="3"/>
      <c r="K31" s="3"/>
    </row>
    <row r="32" spans="2:11" ht="19.5" customHeight="1" x14ac:dyDescent="0.3">
      <c r="B32" s="80" t="s">
        <v>74</v>
      </c>
      <c r="C32" s="81" t="s">
        <v>73</v>
      </c>
      <c r="D32" s="82" t="s">
        <v>72</v>
      </c>
      <c r="E32" s="83">
        <v>16</v>
      </c>
      <c r="F32" s="84">
        <v>19682.75</v>
      </c>
      <c r="G32" s="85">
        <v>15746.2</v>
      </c>
      <c r="H32" s="129" t="s">
        <v>94</v>
      </c>
      <c r="I32" s="3"/>
    </row>
    <row r="33" spans="2:9" ht="20.100000000000001" customHeight="1" x14ac:dyDescent="0.3">
      <c r="B33" s="70"/>
      <c r="C33" s="75"/>
      <c r="D33" s="76"/>
      <c r="E33" s="77"/>
      <c r="F33" s="78"/>
      <c r="G33" s="79"/>
      <c r="H33" s="15"/>
      <c r="I33" s="3"/>
    </row>
    <row r="34" spans="2:9" ht="20.100000000000001" customHeight="1" x14ac:dyDescent="0.3">
      <c r="B34" s="26"/>
      <c r="C34" s="27"/>
      <c r="D34" s="30" t="s">
        <v>75</v>
      </c>
      <c r="E34" s="29"/>
      <c r="F34" s="28"/>
      <c r="G34" s="31">
        <f>SUM(G4:G32)</f>
        <v>295374.92000000004</v>
      </c>
      <c r="H34" s="18"/>
      <c r="I34" s="3"/>
    </row>
    <row r="35" spans="2:9" ht="20.100000000000001" customHeight="1" x14ac:dyDescent="0.3">
      <c r="B35" s="26"/>
      <c r="C35" s="27"/>
      <c r="D35" s="71" t="s">
        <v>4</v>
      </c>
      <c r="E35" s="72"/>
      <c r="F35" s="73"/>
      <c r="G35" s="74">
        <f>200000-G34</f>
        <v>-95374.920000000042</v>
      </c>
      <c r="H35" s="18"/>
      <c r="I35" s="3"/>
    </row>
    <row r="36" spans="2:9" ht="20.100000000000001" customHeight="1" thickBot="1" x14ac:dyDescent="0.35">
      <c r="B36" s="19"/>
      <c r="C36" s="20"/>
      <c r="D36" s="21"/>
      <c r="E36" s="22"/>
      <c r="F36" s="23"/>
      <c r="G36" s="24"/>
      <c r="H36" s="15"/>
      <c r="I36" s="3"/>
    </row>
    <row r="37" spans="2:9" ht="15.75" thickTop="1" x14ac:dyDescent="0.25">
      <c r="E37" s="5"/>
      <c r="F37" s="3"/>
      <c r="G37" s="6"/>
      <c r="H37" s="3"/>
      <c r="I37" s="3"/>
    </row>
    <row r="38" spans="2:9" ht="15" customHeight="1" x14ac:dyDescent="0.3">
      <c r="C38" s="92"/>
      <c r="D38" t="s">
        <v>85</v>
      </c>
      <c r="E38" s="5"/>
      <c r="F38" s="3"/>
      <c r="G38" s="6"/>
      <c r="H38" s="3"/>
      <c r="I38" s="3"/>
    </row>
    <row r="39" spans="2:9" ht="13.5" customHeight="1" x14ac:dyDescent="0.25">
      <c r="C39" s="25"/>
      <c r="D39" s="3" t="s">
        <v>66</v>
      </c>
      <c r="E39" s="5"/>
      <c r="F39" s="3"/>
      <c r="G39" s="6"/>
      <c r="H39" s="3"/>
      <c r="I39" s="3"/>
    </row>
    <row r="40" spans="2:9" ht="17.25" x14ac:dyDescent="0.25">
      <c r="C40" s="61"/>
      <c r="D40" t="s">
        <v>67</v>
      </c>
    </row>
    <row r="41" spans="2:9" ht="15" customHeight="1" x14ac:dyDescent="0.25">
      <c r="B41" s="4"/>
      <c r="C41" s="115"/>
      <c r="D41" t="s">
        <v>89</v>
      </c>
      <c r="E41" s="1"/>
    </row>
    <row r="42" spans="2:9" x14ac:dyDescent="0.25">
      <c r="C42" s="116"/>
      <c r="D42" t="s">
        <v>86</v>
      </c>
    </row>
  </sheetData>
  <sortState ref="B5:G32">
    <sortCondition descending="1" ref="E4:E32"/>
  </sortState>
  <mergeCells count="1">
    <mergeCell ref="I20:I21"/>
  </mergeCells>
  <pageMargins left="0.70866141732283472" right="0.70866141732283472" top="0.78740157480314965" bottom="0.78740157480314965" header="0.31496062992125984" footer="0.31496062992125984"/>
  <pageSetup paperSize="9"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Günter Möller</dc:creator>
  <cp:lastModifiedBy>Petra Göltzer</cp:lastModifiedBy>
  <cp:lastPrinted>2025-03-19T15:21:25Z</cp:lastPrinted>
  <dcterms:created xsi:type="dcterms:W3CDTF">2020-01-14T10:02:28Z</dcterms:created>
  <dcterms:modified xsi:type="dcterms:W3CDTF">2025-03-25T12:57:09Z</dcterms:modified>
</cp:coreProperties>
</file>